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0" yWindow="-180" windowWidth="10440" windowHeight="8220"/>
  </bookViews>
  <sheets>
    <sheet name="Mundial" sheetId="2" r:id="rId1"/>
    <sheet name="Precios" sheetId="3" r:id="rId2"/>
    <sheet name="Soja" sheetId="4" r:id="rId3"/>
    <sheet name="Trigo" sheetId="6" r:id="rId4"/>
    <sheet name="Arroz" sheetId="7" r:id="rId5"/>
    <sheet name="Maíz" sheetId="8" r:id="rId6"/>
    <sheet name="Py_2023" sheetId="10" r:id="rId7"/>
    <sheet name="Caña de azúcar_Py" sheetId="11" r:id="rId8"/>
    <sheet name="Maíz_Py" sheetId="12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2" l="1"/>
  <c r="G20" i="12"/>
  <c r="D20" i="12" l="1"/>
  <c r="C20" i="12"/>
  <c r="D20" i="11"/>
  <c r="C20" i="11"/>
  <c r="J7" i="10" l="1"/>
  <c r="H8" i="10" l="1"/>
  <c r="E7" i="10"/>
  <c r="J4" i="10" l="1"/>
  <c r="J6" i="10"/>
  <c r="J5" i="10"/>
  <c r="J3" i="10"/>
  <c r="I4" i="10"/>
  <c r="I5" i="10"/>
  <c r="I6" i="10"/>
  <c r="I3" i="10"/>
  <c r="E6" i="10"/>
  <c r="E5" i="10"/>
  <c r="E4" i="10"/>
  <c r="E3" i="10"/>
  <c r="J8" i="10" l="1"/>
  <c r="I8" i="10"/>
  <c r="C9" i="2" l="1"/>
  <c r="D9" i="2"/>
  <c r="E9" i="2"/>
  <c r="F9" i="2"/>
  <c r="G9" i="2"/>
  <c r="H9" i="2"/>
  <c r="I9" i="2"/>
  <c r="B9" i="2"/>
  <c r="B6" i="2" l="1"/>
  <c r="C6" i="2"/>
  <c r="D6" i="2"/>
  <c r="E6" i="2"/>
  <c r="F6" i="2"/>
  <c r="G6" i="2"/>
  <c r="H6" i="2"/>
  <c r="I6" i="2"/>
</calcChain>
</file>

<file path=xl/sharedStrings.xml><?xml version="1.0" encoding="utf-8"?>
<sst xmlns="http://schemas.openxmlformats.org/spreadsheetml/2006/main" count="183" uniqueCount="77">
  <si>
    <t>Soja</t>
  </si>
  <si>
    <t>Trigo</t>
  </si>
  <si>
    <t>Maíz</t>
  </si>
  <si>
    <t>Arroz</t>
  </si>
  <si>
    <t>Rubro</t>
  </si>
  <si>
    <t>Volumen exportado (ton)</t>
  </si>
  <si>
    <t>VARIABLE</t>
  </si>
  <si>
    <t>ARROZ</t>
  </si>
  <si>
    <t>MAÍZ</t>
  </si>
  <si>
    <t>TRIGO</t>
  </si>
  <si>
    <t>SOJA</t>
  </si>
  <si>
    <t>2022/23</t>
  </si>
  <si>
    <t>2023/24</t>
  </si>
  <si>
    <t>Producción</t>
  </si>
  <si>
    <t>Consumo</t>
  </si>
  <si>
    <t>Relación P-C</t>
  </si>
  <si>
    <t>Stocks</t>
  </si>
  <si>
    <t>Comercio Int.</t>
  </si>
  <si>
    <t>Precios</t>
  </si>
  <si>
    <t>Comercio/ Prod (%)</t>
  </si>
  <si>
    <t>Fuente: Departamento de Agricultura (USDA), Servicio Agrícola Exterior, Diciembre 2023</t>
  </si>
  <si>
    <t>set-23</t>
  </si>
  <si>
    <t>Molienda</t>
  </si>
  <si>
    <t>2019/20</t>
  </si>
  <si>
    <t>2020/21</t>
  </si>
  <si>
    <t>2021/22</t>
  </si>
  <si>
    <t>Precio (USD/ton)</t>
  </si>
  <si>
    <t>Leve retracción</t>
  </si>
  <si>
    <t>A la baja</t>
  </si>
  <si>
    <t>Producción estimada (ton)</t>
  </si>
  <si>
    <t>Promedio export. (%)</t>
  </si>
  <si>
    <t>Extraído de planilla Producción Precio Granos</t>
  </si>
  <si>
    <t>Mercado mundial de la soja</t>
  </si>
  <si>
    <t>Mercado mundial del trigo</t>
  </si>
  <si>
    <t>Mercado mundial del arroz</t>
  </si>
  <si>
    <t>Mercado mundial del maíz</t>
  </si>
  <si>
    <t>Divisas  
(Miles USD)</t>
  </si>
  <si>
    <t>% Exportación de Productos Primarios</t>
  </si>
  <si>
    <t>% Exportaciones totales</t>
  </si>
  <si>
    <t>TOTAL</t>
  </si>
  <si>
    <t>Porcentaje de participación de la exportación de principales rubros agrícolas - 2023</t>
  </si>
  <si>
    <t>Volúmenes de producción exportados e ingresos de divisas
 2023</t>
  </si>
  <si>
    <t>Azúcar</t>
  </si>
  <si>
    <t>Caña de Azúcar</t>
  </si>
  <si>
    <t>No aplica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</si>
  <si>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</si>
  <si>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</si>
  <si>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</si>
  <si>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</si>
  <si>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</si>
  <si>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</si>
  <si>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</si>
  <si>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</si>
  <si>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</si>
  <si>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</si>
  <si>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</si>
  <si>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</si>
  <si>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</si>
  <si>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</si>
  <si>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</si>
  <si>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</si>
  <si>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</si>
  <si>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Producción (Tn)</t>
  </si>
  <si>
    <t>Superficie (Ha)</t>
  </si>
  <si>
    <t>-</t>
  </si>
  <si>
    <t>Departamento</t>
  </si>
  <si>
    <t>Caña de azúcar de uso industrial</t>
  </si>
  <si>
    <t>Fuente: BCP, 2023.</t>
  </si>
  <si>
    <t>Fuente: CAN 2022. BCP, 2023.</t>
  </si>
  <si>
    <t>Fuente: USDA, 2023.</t>
  </si>
  <si>
    <t>Maíz zafra normal</t>
  </si>
  <si>
    <t>Maíz zafriña</t>
  </si>
  <si>
    <t>Precios internacionales de los commodities agrícolas</t>
  </si>
  <si>
    <t>Mes</t>
  </si>
  <si>
    <t>Panorama mundial de los principales commodities agrícolas</t>
  </si>
  <si>
    <t>Concepto</t>
  </si>
  <si>
    <t>Fuente: CAN, 2022 (https://can2022.mag.gov.py/geoportal/)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</si>
</sst>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_([$€]* #,##0.00_);_([$€]* \(#,##0.00\);_([$€]* &quot;-&quot;??_);_(@_)"/>
    <numFmt numFmtId="167" formatCode="0.0%"/>
    <numFmt numFmtId="168" formatCode="_-* #,##0.0_-;\-* #,##0.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name val="Times New Roman"/>
      <family val="1"/>
    </font>
    <font>
      <sz val="8"/>
      <name val="Humanst521 BT"/>
      <family val="2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6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165" fontId="5" fillId="0" borderId="8" xfId="1" applyNumberFormat="1" applyFont="1" applyBorder="1" applyAlignment="1">
      <alignment horizontal="left" wrapText="1" readingOrder="1"/>
    </xf>
    <xf numFmtId="165" fontId="5" fillId="0" borderId="9" xfId="1" applyNumberFormat="1" applyFont="1" applyBorder="1" applyAlignment="1">
      <alignment horizontal="left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168" fontId="5" fillId="0" borderId="10" xfId="1" applyNumberFormat="1" applyFont="1" applyBorder="1" applyAlignment="1">
      <alignment horizontal="center" vertical="center" wrapText="1" readingOrder="1"/>
    </xf>
    <xf numFmtId="165" fontId="0" fillId="0" borderId="0" xfId="1" applyNumberFormat="1" applyFont="1"/>
    <xf numFmtId="165" fontId="0" fillId="0" borderId="1" xfId="1" applyNumberFormat="1" applyFont="1" applyBorder="1"/>
    <xf numFmtId="9" fontId="0" fillId="0" borderId="1" xfId="2" applyFont="1" applyBorder="1"/>
    <xf numFmtId="167" fontId="0" fillId="0" borderId="1" xfId="2" applyNumberFormat="1" applyFont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/>
    </xf>
    <xf numFmtId="17" fontId="0" fillId="2" borderId="1" xfId="0" applyNumberFormat="1" applyFill="1" applyBorder="1"/>
    <xf numFmtId="0" fontId="0" fillId="2" borderId="1" xfId="0" applyFill="1" applyBorder="1"/>
    <xf numFmtId="0" fontId="4" fillId="3" borderId="1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left" vertical="center"/>
    </xf>
    <xf numFmtId="9" fontId="2" fillId="6" borderId="1" xfId="0" applyNumberFormat="1" applyFont="1" applyFill="1" applyBorder="1"/>
    <xf numFmtId="165" fontId="2" fillId="6" borderId="1" xfId="1" applyNumberFormat="1" applyFont="1" applyFill="1" applyBorder="1"/>
    <xf numFmtId="165" fontId="0" fillId="0" borderId="0" xfId="1" applyNumberFormat="1" applyFont="1" applyBorder="1"/>
    <xf numFmtId="9" fontId="0" fillId="0" borderId="0" xfId="2" applyFont="1" applyBorder="1"/>
    <xf numFmtId="165" fontId="0" fillId="0" borderId="12" xfId="1" applyNumberFormat="1" applyFont="1" applyBorder="1"/>
    <xf numFmtId="3" fontId="9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/>
    <xf numFmtId="0" fontId="11" fillId="0" borderId="0" xfId="0" applyFont="1" applyAlignment="1">
      <alignment horizontal="left" readingOrder="1"/>
    </xf>
    <xf numFmtId="3" fontId="9" fillId="0" borderId="1" xfId="0" applyNumberFormat="1" applyFont="1" applyBorder="1" applyAlignment="1">
      <alignment vertical="center"/>
    </xf>
    <xf numFmtId="17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165" fontId="5" fillId="0" borderId="22" xfId="1" applyNumberFormat="1" applyFont="1" applyBorder="1" applyAlignment="1">
      <alignment horizontal="left" wrapText="1" readingOrder="1"/>
    </xf>
    <xf numFmtId="0" fontId="10" fillId="0" borderId="23" xfId="0" applyFont="1" applyBorder="1" applyAlignment="1"/>
    <xf numFmtId="0" fontId="4" fillId="3" borderId="18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4" fillId="3" borderId="20" xfId="0" applyFont="1" applyFill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left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2" fillId="6" borderId="12" xfId="1" applyNumberFormat="1" applyFont="1" applyFill="1" applyBorder="1" applyAlignment="1">
      <alignment horizontal="center"/>
    </xf>
    <xf numFmtId="165" fontId="2" fillId="6" borderId="13" xfId="1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/>
    </xf>
    <xf numFmtId="0" fontId="10" fillId="0" borderId="0" xfId="0" applyFont="1" applyAlignment="1">
      <alignment horizontal="left"/>
    </xf>
  </cellXfs>
  <cellStyles count="6">
    <cellStyle name="ANCLAS,REZONES Y SUS PARTES,DE FUNDICION,DE HIERRO O DE ACERO_Cuentas cuadros de coyuntura(dic-07)_Anexo Estadístico NOVIEMBRE 2008 IMAEP" xfId="5"/>
    <cellStyle name="Millares" xfId="1" builtinId="3"/>
    <cellStyle name="Normal" xfId="0" builtinId="0"/>
    <cellStyle name="Normal 305 11 10 2 2 2 2 2" xfId="4"/>
    <cellStyle name="Normal_APENDICE ESTADÍSTICO Ene99 2" xfId="3"/>
    <cellStyle name="Porcentaje" xfId="2" builtinId="5"/>
  </cellStyles>
  <dxfs count="0"/>
  <tableStyles count="0" defaultTableStyle="TableStyleMedium2" defaultPivotStyle="PivotStyleLight16"/>
  <colors>
    <mruColors>
      <color rgb="FFF1C1CF"/>
      <color rgb="FFBE1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Precios internacionales de commodities 2022-2023.</a:t>
            </a:r>
            <a:r>
              <a:rPr lang="es-ES" sz="1200" baseline="0"/>
              <a:t>                                 Bolsa de Chicago en US$/Ton</a:t>
            </a:r>
            <a:endParaRPr lang="es-E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Precios!$B$2</c:f>
              <c:strCache>
                <c:ptCount val="1"/>
                <c:pt idx="0">
                  <c:v>Soja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ln>
                <a:solidFill>
                  <a:schemeClr val="accent5"/>
                </a:solidFill>
              </a:ln>
            </c:spPr>
          </c:marker>
          <c:cat>
            <c:strRef>
              <c:f>Precios!$A$3:$A$14</c:f>
              <c:strCache>
                <c:ptCount val="12"/>
                <c:pt idx="0">
                  <c:v>dic-22</c:v>
                </c:pt>
                <c:pt idx="1">
                  <c:v>ene-23</c:v>
                </c:pt>
                <c:pt idx="2">
                  <c:v>feb-23</c:v>
                </c:pt>
                <c:pt idx="3">
                  <c:v>mar-23</c:v>
                </c:pt>
                <c:pt idx="4">
                  <c:v>abr-23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ago-23</c:v>
                </c:pt>
                <c:pt idx="9">
                  <c:v>set-23</c:v>
                </c:pt>
                <c:pt idx="10">
                  <c:v>oct-23</c:v>
                </c:pt>
                <c:pt idx="11">
                  <c:v>nov-23</c:v>
                </c:pt>
              </c:strCache>
            </c:strRef>
          </c:cat>
          <c:val>
            <c:numRef>
              <c:f>Precios!$B$3:$B$14</c:f>
              <c:numCache>
                <c:formatCode>#,##0.00</c:formatCode>
                <c:ptCount val="12"/>
                <c:pt idx="0">
                  <c:v>541.77721107751131</c:v>
                </c:pt>
                <c:pt idx="1">
                  <c:v>554.81991074234247</c:v>
                </c:pt>
                <c:pt idx="2">
                  <c:v>561.2494105771184</c:v>
                </c:pt>
                <c:pt idx="3">
                  <c:v>547.1733984388411</c:v>
                </c:pt>
                <c:pt idx="4">
                  <c:v>546.82896094769239</c:v>
                </c:pt>
                <c:pt idx="5">
                  <c:v>509.05564941838384</c:v>
                </c:pt>
                <c:pt idx="6">
                  <c:v>525.63457399234176</c:v>
                </c:pt>
                <c:pt idx="7">
                  <c:v>554.10807326063514</c:v>
                </c:pt>
                <c:pt idx="8">
                  <c:v>510.08896189182997</c:v>
                </c:pt>
                <c:pt idx="9">
                  <c:v>486.5523999966681</c:v>
                </c:pt>
                <c:pt idx="10">
                  <c:v>471.87936287373304</c:v>
                </c:pt>
                <c:pt idx="11">
                  <c:v>494.10706230252981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Precios!$C$2</c:f>
              <c:strCache>
                <c:ptCount val="1"/>
                <c:pt idx="0">
                  <c:v>Maíz</c:v>
                </c:pt>
              </c:strCache>
            </c:strRef>
          </c:tx>
          <c:marker>
            <c:spPr>
              <a:solidFill>
                <a:srgbClr val="C00000"/>
              </a:solidFill>
            </c:spPr>
          </c:marker>
          <c:cat>
            <c:strRef>
              <c:f>Precios!$A$3:$A$14</c:f>
              <c:strCache>
                <c:ptCount val="12"/>
                <c:pt idx="0">
                  <c:v>dic-22</c:v>
                </c:pt>
                <c:pt idx="1">
                  <c:v>ene-23</c:v>
                </c:pt>
                <c:pt idx="2">
                  <c:v>feb-23</c:v>
                </c:pt>
                <c:pt idx="3">
                  <c:v>mar-23</c:v>
                </c:pt>
                <c:pt idx="4">
                  <c:v>abr-23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ago-23</c:v>
                </c:pt>
                <c:pt idx="9">
                  <c:v>set-23</c:v>
                </c:pt>
                <c:pt idx="10">
                  <c:v>oct-23</c:v>
                </c:pt>
                <c:pt idx="11">
                  <c:v>nov-23</c:v>
                </c:pt>
              </c:strCache>
            </c:strRef>
          </c:cat>
          <c:val>
            <c:numRef>
              <c:f>Precios!$C$3:$C$14</c:f>
              <c:numCache>
                <c:formatCode>#,##0.00</c:formatCode>
                <c:ptCount val="12"/>
                <c:pt idx="0">
                  <c:v>256.51792167939925</c:v>
                </c:pt>
                <c:pt idx="1">
                  <c:v>263.9266399294138</c:v>
                </c:pt>
                <c:pt idx="2">
                  <c:v>264.19730868190527</c:v>
                </c:pt>
                <c:pt idx="3">
                  <c:v>250.93453980982304</c:v>
                </c:pt>
                <c:pt idx="4">
                  <c:v>257.6028336212039</c:v>
                </c:pt>
                <c:pt idx="5">
                  <c:v>239.73869595676661</c:v>
                </c:pt>
                <c:pt idx="6">
                  <c:v>242.19932097941637</c:v>
                </c:pt>
                <c:pt idx="7">
                  <c:v>215.99366448819637</c:v>
                </c:pt>
                <c:pt idx="8">
                  <c:v>187.35198922455311</c:v>
                </c:pt>
                <c:pt idx="9">
                  <c:v>186.53998296707869</c:v>
                </c:pt>
                <c:pt idx="10">
                  <c:v>192.29784552007914</c:v>
                </c:pt>
                <c:pt idx="11">
                  <c:v>184.37463294714689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Precios!$D$2</c:f>
              <c:strCache>
                <c:ptCount val="1"/>
                <c:pt idx="0">
                  <c:v>Trigo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cat>
            <c:strRef>
              <c:f>Precios!$A$3:$A$14</c:f>
              <c:strCache>
                <c:ptCount val="12"/>
                <c:pt idx="0">
                  <c:v>dic-22</c:v>
                </c:pt>
                <c:pt idx="1">
                  <c:v>ene-23</c:v>
                </c:pt>
                <c:pt idx="2">
                  <c:v>feb-23</c:v>
                </c:pt>
                <c:pt idx="3">
                  <c:v>mar-23</c:v>
                </c:pt>
                <c:pt idx="4">
                  <c:v>abr-23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ago-23</c:v>
                </c:pt>
                <c:pt idx="9">
                  <c:v>set-23</c:v>
                </c:pt>
                <c:pt idx="10">
                  <c:v>oct-23</c:v>
                </c:pt>
                <c:pt idx="11">
                  <c:v>nov-23</c:v>
                </c:pt>
              </c:strCache>
            </c:strRef>
          </c:cat>
          <c:val>
            <c:numRef>
              <c:f>Precios!$D$3:$D$14</c:f>
              <c:numCache>
                <c:formatCode>#,##0.00</c:formatCode>
                <c:ptCount val="12"/>
                <c:pt idx="0">
                  <c:v>275.36211792379618</c:v>
                </c:pt>
                <c:pt idx="1">
                  <c:v>273.5752179697156</c:v>
                </c:pt>
                <c:pt idx="2">
                  <c:v>276.21590540185571</c:v>
                </c:pt>
                <c:pt idx="3">
                  <c:v>252.58749350905418</c:v>
                </c:pt>
                <c:pt idx="4">
                  <c:v>245.21653119847178</c:v>
                </c:pt>
                <c:pt idx="5">
                  <c:v>227.67318164929748</c:v>
                </c:pt>
                <c:pt idx="6">
                  <c:v>242.50695626810193</c:v>
                </c:pt>
                <c:pt idx="7">
                  <c:v>248.91349360346794</c:v>
                </c:pt>
                <c:pt idx="8">
                  <c:v>225.21619421243668</c:v>
                </c:pt>
                <c:pt idx="9">
                  <c:v>211.50758206471801</c:v>
                </c:pt>
                <c:pt idx="10">
                  <c:v>210.40538209304214</c:v>
                </c:pt>
                <c:pt idx="11">
                  <c:v>206.73138218745589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Precios!$E$2</c:f>
              <c:strCache>
                <c:ptCount val="1"/>
                <c:pt idx="0">
                  <c:v>Arroz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pPr>
              <a:ln w="19050">
                <a:solidFill>
                  <a:srgbClr val="7030A0"/>
                </a:solidFill>
              </a:ln>
            </c:spPr>
          </c:marker>
          <c:cat>
            <c:strRef>
              <c:f>Precios!$A$3:$A$14</c:f>
              <c:strCache>
                <c:ptCount val="12"/>
                <c:pt idx="0">
                  <c:v>dic-22</c:v>
                </c:pt>
                <c:pt idx="1">
                  <c:v>ene-23</c:v>
                </c:pt>
                <c:pt idx="2">
                  <c:v>feb-23</c:v>
                </c:pt>
                <c:pt idx="3">
                  <c:v>mar-23</c:v>
                </c:pt>
                <c:pt idx="4">
                  <c:v>abr-23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ago-23</c:v>
                </c:pt>
                <c:pt idx="9">
                  <c:v>set-23</c:v>
                </c:pt>
                <c:pt idx="10">
                  <c:v>oct-23</c:v>
                </c:pt>
                <c:pt idx="11">
                  <c:v>nov-23</c:v>
                </c:pt>
              </c:strCache>
            </c:strRef>
          </c:cat>
          <c:val>
            <c:numRef>
              <c:f>Precios!$E$3:$E$14</c:f>
              <c:numCache>
                <c:formatCode>#,##0.00</c:formatCode>
                <c:ptCount val="12"/>
                <c:pt idx="0">
                  <c:v>382.23673677444458</c:v>
                </c:pt>
                <c:pt idx="1">
                  <c:v>394.71703634262087</c:v>
                </c:pt>
                <c:pt idx="2">
                  <c:v>385.98523664474487</c:v>
                </c:pt>
                <c:pt idx="3">
                  <c:v>376.52578697204592</c:v>
                </c:pt>
                <c:pt idx="4">
                  <c:v>375.20278701782223</c:v>
                </c:pt>
                <c:pt idx="5">
                  <c:v>385.56628665924075</c:v>
                </c:pt>
                <c:pt idx="6">
                  <c:v>396.32668628692625</c:v>
                </c:pt>
                <c:pt idx="7">
                  <c:v>375.88633699417113</c:v>
                </c:pt>
                <c:pt idx="8">
                  <c:v>350.4185878753662</c:v>
                </c:pt>
                <c:pt idx="9">
                  <c:v>356.01928768157961</c:v>
                </c:pt>
                <c:pt idx="10">
                  <c:v>351.43288784027101</c:v>
                </c:pt>
                <c:pt idx="11">
                  <c:v>373.43878707885744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78976"/>
        <c:axId val="201280896"/>
      </c:lineChart>
      <c:catAx>
        <c:axId val="20127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201280896"/>
        <c:crosses val="autoZero"/>
        <c:auto val="1"/>
        <c:lblAlgn val="ctr"/>
        <c:lblOffset val="100"/>
        <c:noMultiLvlLbl val="0"/>
      </c:catAx>
      <c:valAx>
        <c:axId val="201280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201278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Mercado Mundial</a:t>
            </a:r>
            <a:r>
              <a:rPr lang="es-ES" baseline="0"/>
              <a:t> de la Soja             (en miles de ton)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Soja!$A$3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Soja!$B$2:$F$2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Soja!$B$3:$F$3</c:f>
              <c:numCache>
                <c:formatCode>_-* #,##0_-;\-* #,##0_-;_-* "-"??_-;_-@_-</c:formatCode>
                <c:ptCount val="5"/>
                <c:pt idx="0">
                  <c:v>341453</c:v>
                </c:pt>
                <c:pt idx="1">
                  <c:v>369222</c:v>
                </c:pt>
                <c:pt idx="2">
                  <c:v>360434</c:v>
                </c:pt>
                <c:pt idx="3">
                  <c:v>374392</c:v>
                </c:pt>
                <c:pt idx="4">
                  <c:v>398882</c:v>
                </c:pt>
              </c:numCache>
            </c:numRef>
          </c:val>
        </c:ser>
        <c:ser>
          <c:idx val="1"/>
          <c:order val="1"/>
          <c:tx>
            <c:strRef>
              <c:f>Soja!$A$4</c:f>
              <c:strCache>
                <c:ptCount val="1"/>
                <c:pt idx="0">
                  <c:v>Molienda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Soja!$B$2:$F$2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Soja!$B$4:$F$4</c:f>
              <c:numCache>
                <c:formatCode>_-* #,##0_-;\-* #,##0_-;_-* "-"??_-;_-@_-</c:formatCode>
                <c:ptCount val="5"/>
                <c:pt idx="0">
                  <c:v>312656</c:v>
                </c:pt>
                <c:pt idx="1">
                  <c:v>316036</c:v>
                </c:pt>
                <c:pt idx="2">
                  <c:v>314503</c:v>
                </c:pt>
                <c:pt idx="3">
                  <c:v>313412</c:v>
                </c:pt>
                <c:pt idx="4">
                  <c:v>329496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840"/>
        <c:axId val="160817920"/>
      </c:barChart>
      <c:lineChart>
        <c:grouping val="standard"/>
        <c:varyColors val="0"/>
        <c:ser>
          <c:idx val="2"/>
          <c:order val="2"/>
          <c:tx>
            <c:strRef>
              <c:f>Soja!$A$5</c:f>
              <c:strCache>
                <c:ptCount val="1"/>
                <c:pt idx="0">
                  <c:v>Precio (USD/ton)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Soja!$B$2:$F$2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Soja!$B$5:$F$5</c:f>
              <c:numCache>
                <c:formatCode>_-* #,##0_-;\-* #,##0_-;_-* "-"??_-;_-@_-</c:formatCode>
                <c:ptCount val="5"/>
                <c:pt idx="0">
                  <c:v>329.62416666666667</c:v>
                </c:pt>
                <c:pt idx="1">
                  <c:v>499.03970684799395</c:v>
                </c:pt>
                <c:pt idx="2">
                  <c:v>553.09366526363704</c:v>
                </c:pt>
                <c:pt idx="3">
                  <c:v>531.2374300098727</c:v>
                </c:pt>
                <c:pt idx="4">
                  <c:v>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3024"/>
        <c:axId val="160819456"/>
      </c:lineChart>
      <c:catAx>
        <c:axId val="1608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0817920"/>
        <c:crosses val="autoZero"/>
        <c:auto val="1"/>
        <c:lblAlgn val="ctr"/>
        <c:lblOffset val="100"/>
        <c:noMultiLvlLbl val="0"/>
      </c:catAx>
      <c:valAx>
        <c:axId val="16081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0803840"/>
        <c:crosses val="autoZero"/>
        <c:crossBetween val="between"/>
        <c:majorUnit val="100000"/>
      </c:valAx>
      <c:valAx>
        <c:axId val="16081945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153024"/>
        <c:crosses val="max"/>
        <c:crossBetween val="between"/>
      </c:valAx>
      <c:catAx>
        <c:axId val="16115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8194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Mercado Mundial</a:t>
            </a:r>
            <a:r>
              <a:rPr lang="es-ES" baseline="0"/>
              <a:t> del Trigo               (en miles de ton)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Trigo!$A$3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strRef>
              <c:f>Trigo!$B$2:$F$2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Trigo!$B$3:$F$3</c:f>
              <c:numCache>
                <c:formatCode>_-* #,##0_-;\-* #,##0_-;_-* "-"??_-;_-@_-</c:formatCode>
                <c:ptCount val="5"/>
                <c:pt idx="0">
                  <c:v>759391</c:v>
                </c:pt>
                <c:pt idx="1">
                  <c:v>773366</c:v>
                </c:pt>
                <c:pt idx="2">
                  <c:v>780014</c:v>
                </c:pt>
                <c:pt idx="3">
                  <c:v>789655</c:v>
                </c:pt>
                <c:pt idx="4">
                  <c:v>783008</c:v>
                </c:pt>
              </c:numCache>
            </c:numRef>
          </c:val>
        </c:ser>
        <c:ser>
          <c:idx val="1"/>
          <c:order val="1"/>
          <c:tx>
            <c:strRef>
              <c:f>Trigo!$A$4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strRef>
              <c:f>Trigo!$B$2:$F$2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Trigo!$B$4:$F$4</c:f>
              <c:numCache>
                <c:formatCode>_-* #,##0_-;\-* #,##0_-;_-* "-"??_-;_-@_-</c:formatCode>
                <c:ptCount val="5"/>
                <c:pt idx="0">
                  <c:v>745710</c:v>
                </c:pt>
                <c:pt idx="1">
                  <c:v>786850</c:v>
                </c:pt>
                <c:pt idx="2">
                  <c:v>792131</c:v>
                </c:pt>
                <c:pt idx="3">
                  <c:v>792118</c:v>
                </c:pt>
                <c:pt idx="4">
                  <c:v>794656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01536"/>
        <c:axId val="161203328"/>
      </c:barChart>
      <c:lineChart>
        <c:grouping val="standard"/>
        <c:varyColors val="0"/>
        <c:ser>
          <c:idx val="2"/>
          <c:order val="2"/>
          <c:tx>
            <c:strRef>
              <c:f>Trigo!$A$5</c:f>
              <c:strCache>
                <c:ptCount val="1"/>
                <c:pt idx="0">
                  <c:v>Precio (USD/ton)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Trigo!$B$2:$F$2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Trigo!$B$5:$F$5</c:f>
              <c:numCache>
                <c:formatCode>_-* #,##0_-;\-* #,##0_-;_-* "-"??_-;_-@_-</c:formatCode>
                <c:ptCount val="5"/>
                <c:pt idx="0">
                  <c:v>194.30166666666665</c:v>
                </c:pt>
                <c:pt idx="1">
                  <c:v>240.62040356869997</c:v>
                </c:pt>
                <c:pt idx="2">
                  <c:v>327.81185660861405</c:v>
                </c:pt>
                <c:pt idx="3">
                  <c:v>258.0893869024539</c:v>
                </c:pt>
                <c:pt idx="4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06656"/>
        <c:axId val="161204864"/>
      </c:lineChart>
      <c:catAx>
        <c:axId val="16120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203328"/>
        <c:crosses val="autoZero"/>
        <c:auto val="1"/>
        <c:lblAlgn val="ctr"/>
        <c:lblOffset val="100"/>
        <c:noMultiLvlLbl val="0"/>
      </c:catAx>
      <c:valAx>
        <c:axId val="161203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201536"/>
        <c:crosses val="autoZero"/>
        <c:crossBetween val="between"/>
      </c:valAx>
      <c:valAx>
        <c:axId val="16120486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206656"/>
        <c:crosses val="max"/>
        <c:crossBetween val="between"/>
      </c:valAx>
      <c:catAx>
        <c:axId val="16120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2048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Mercado Mundial</a:t>
            </a:r>
            <a:r>
              <a:rPr lang="es-ES" baseline="0"/>
              <a:t> del Arroz               (en miles de ton)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Arroz!$A$3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rgbClr val="F1C1CF"/>
            </a:solidFill>
            <a:ln>
              <a:solidFill>
                <a:srgbClr val="BE1830"/>
              </a:solidFill>
            </a:ln>
          </c:spPr>
          <c:invertIfNegative val="0"/>
          <c:cat>
            <c:strRef>
              <c:f>Arroz!$B$2:$F$2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Arroz!$B$3:$F$3</c:f>
              <c:numCache>
                <c:formatCode>_-* #,##0_-;\-* #,##0_-;_-* "-"??_-;_-@_-</c:formatCode>
                <c:ptCount val="5"/>
                <c:pt idx="0">
                  <c:v>498144</c:v>
                </c:pt>
                <c:pt idx="1">
                  <c:v>508661</c:v>
                </c:pt>
                <c:pt idx="2">
                  <c:v>513082</c:v>
                </c:pt>
                <c:pt idx="3">
                  <c:v>512983</c:v>
                </c:pt>
                <c:pt idx="4">
                  <c:v>518067</c:v>
                </c:pt>
              </c:numCache>
            </c:numRef>
          </c:val>
        </c:ser>
        <c:ser>
          <c:idx val="1"/>
          <c:order val="1"/>
          <c:tx>
            <c:strRef>
              <c:f>Arroz!$A$4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BE1830"/>
            </a:solidFill>
            <a:ln>
              <a:solidFill>
                <a:srgbClr val="BE1830"/>
              </a:solidFill>
            </a:ln>
          </c:spPr>
          <c:invertIfNegative val="0"/>
          <c:cat>
            <c:strRef>
              <c:f>Arroz!$B$2:$F$2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Arroz!$B$4:$F$4</c:f>
              <c:numCache>
                <c:formatCode>_-* #,##0_-;\-* #,##0_-;_-* "-"??_-;_-@_-</c:formatCode>
                <c:ptCount val="5"/>
                <c:pt idx="0">
                  <c:v>493281</c:v>
                </c:pt>
                <c:pt idx="1">
                  <c:v>502881</c:v>
                </c:pt>
                <c:pt idx="2">
                  <c:v>517814</c:v>
                </c:pt>
                <c:pt idx="3">
                  <c:v>520991</c:v>
                </c:pt>
                <c:pt idx="4">
                  <c:v>525046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92288"/>
        <c:axId val="161293824"/>
      </c:barChart>
      <c:lineChart>
        <c:grouping val="standard"/>
        <c:varyColors val="0"/>
        <c:ser>
          <c:idx val="2"/>
          <c:order val="2"/>
          <c:tx>
            <c:strRef>
              <c:f>Arroz!$A$5</c:f>
              <c:strCache>
                <c:ptCount val="1"/>
                <c:pt idx="0">
                  <c:v>Precio (USD/ton)</c:v>
                </c:pt>
              </c:strCache>
            </c:strRef>
          </c:tx>
          <c:spPr>
            <a:ln>
              <a:solidFill>
                <a:srgbClr val="BE1830"/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Arroz!$B$2:$F$2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Arroz!$B$5:$F$5</c:f>
              <c:numCache>
                <c:formatCode>_-* #,##0_-;\-* #,##0_-;_-* "-"??_-;_-@_-</c:formatCode>
                <c:ptCount val="5"/>
                <c:pt idx="0">
                  <c:v>298.67583333333334</c:v>
                </c:pt>
                <c:pt idx="1">
                  <c:v>286.0774325164337</c:v>
                </c:pt>
                <c:pt idx="2">
                  <c:v>345.36380212057287</c:v>
                </c:pt>
                <c:pt idx="3">
                  <c:v>377.85088339185648</c:v>
                </c:pt>
                <c:pt idx="4">
                  <c:v>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09440"/>
        <c:axId val="161295360"/>
      </c:lineChart>
      <c:catAx>
        <c:axId val="1612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293824"/>
        <c:crosses val="autoZero"/>
        <c:auto val="1"/>
        <c:lblAlgn val="ctr"/>
        <c:lblOffset val="100"/>
        <c:noMultiLvlLbl val="0"/>
      </c:catAx>
      <c:valAx>
        <c:axId val="1612938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292288"/>
        <c:crosses val="autoZero"/>
        <c:crossBetween val="between"/>
      </c:valAx>
      <c:valAx>
        <c:axId val="1612953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1309440"/>
        <c:crosses val="max"/>
        <c:crossBetween val="between"/>
      </c:valAx>
      <c:catAx>
        <c:axId val="16130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2953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Mercado Mundial</a:t>
            </a:r>
            <a:r>
              <a:rPr lang="es-ES" baseline="0"/>
              <a:t> del Maíz               (en miles de ton)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Maíz!$A$3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Maíz!$B$2:$F$2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Maíz!$B$3:$F$3</c:f>
              <c:numCache>
                <c:formatCode>_-* #,##0_-;\-* #,##0_-;_-* "-"??_-;_-@_-</c:formatCode>
                <c:ptCount val="5"/>
                <c:pt idx="0">
                  <c:v>1123184</c:v>
                </c:pt>
                <c:pt idx="1">
                  <c:v>1129313</c:v>
                </c:pt>
                <c:pt idx="2">
                  <c:v>1217268</c:v>
                </c:pt>
                <c:pt idx="3">
                  <c:v>1157243</c:v>
                </c:pt>
                <c:pt idx="4">
                  <c:v>1222070</c:v>
                </c:pt>
              </c:numCache>
            </c:numRef>
          </c:val>
        </c:ser>
        <c:ser>
          <c:idx val="1"/>
          <c:order val="1"/>
          <c:tx>
            <c:strRef>
              <c:f>Maíz!$A$4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Maíz!$B$2:$F$2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Maíz!$B$4:$F$4</c:f>
              <c:numCache>
                <c:formatCode>_-* #,##0_-;\-* #,##0_-;_-* "-"??_-;_-@_-</c:formatCode>
                <c:ptCount val="5"/>
                <c:pt idx="0">
                  <c:v>1138514</c:v>
                </c:pt>
                <c:pt idx="1">
                  <c:v>1143721</c:v>
                </c:pt>
                <c:pt idx="2">
                  <c:v>1199700</c:v>
                </c:pt>
                <c:pt idx="3">
                  <c:v>1167656</c:v>
                </c:pt>
                <c:pt idx="4">
                  <c:v>1206955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64608"/>
        <c:axId val="160966144"/>
      </c:barChart>
      <c:lineChart>
        <c:grouping val="standard"/>
        <c:varyColors val="0"/>
        <c:ser>
          <c:idx val="2"/>
          <c:order val="2"/>
          <c:tx>
            <c:strRef>
              <c:f>Maíz!$A$5</c:f>
              <c:strCache>
                <c:ptCount val="1"/>
                <c:pt idx="0">
                  <c:v>Precio (USD/ton)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Maíz!$B$2:$F$2</c:f>
              <c:strCache>
                <c:ptCount val="5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</c:strCache>
            </c:strRef>
          </c:cat>
          <c:val>
            <c:numRef>
              <c:f>Maíz!$B$5:$F$5</c:f>
              <c:numCache>
                <c:formatCode>_-* #,##0_-;\-* #,##0_-;_-* "-"??_-;_-@_-</c:formatCode>
                <c:ptCount val="5"/>
                <c:pt idx="0">
                  <c:v>139.66916666666668</c:v>
                </c:pt>
                <c:pt idx="1">
                  <c:v>213.95811939620509</c:v>
                </c:pt>
                <c:pt idx="2">
                  <c:v>263.17066415074356</c:v>
                </c:pt>
                <c:pt idx="3">
                  <c:v>241.53037989000867</c:v>
                </c:pt>
                <c:pt idx="4">
                  <c:v>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77664"/>
        <c:axId val="160967680"/>
      </c:lineChart>
      <c:catAx>
        <c:axId val="16096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0966144"/>
        <c:crosses val="autoZero"/>
        <c:auto val="1"/>
        <c:lblAlgn val="ctr"/>
        <c:lblOffset val="100"/>
        <c:noMultiLvlLbl val="0"/>
      </c:catAx>
      <c:valAx>
        <c:axId val="160966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0964608"/>
        <c:crosses val="autoZero"/>
        <c:crossBetween val="between"/>
      </c:valAx>
      <c:valAx>
        <c:axId val="16096768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PY"/>
          </a:p>
        </c:txPr>
        <c:crossAx val="160977664"/>
        <c:crosses val="max"/>
        <c:crossBetween val="between"/>
      </c:valAx>
      <c:catAx>
        <c:axId val="1609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967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76200</xdr:rowOff>
    </xdr:from>
    <xdr:to>
      <xdr:col>13</xdr:col>
      <xdr:colOff>333375</xdr:colOff>
      <xdr:row>17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</xdr:row>
      <xdr:rowOff>38100</xdr:rowOff>
    </xdr:from>
    <xdr:to>
      <xdr:col>6</xdr:col>
      <xdr:colOff>47625</xdr:colOff>
      <xdr:row>20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7</xdr:row>
      <xdr:rowOff>47625</xdr:rowOff>
    </xdr:from>
    <xdr:to>
      <xdr:col>6</xdr:col>
      <xdr:colOff>590550</xdr:colOff>
      <xdr:row>21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7</xdr:row>
      <xdr:rowOff>47625</xdr:rowOff>
    </xdr:from>
    <xdr:to>
      <xdr:col>6</xdr:col>
      <xdr:colOff>590550</xdr:colOff>
      <xdr:row>21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7</xdr:row>
      <xdr:rowOff>47625</xdr:rowOff>
    </xdr:from>
    <xdr:to>
      <xdr:col>6</xdr:col>
      <xdr:colOff>590550</xdr:colOff>
      <xdr:row>21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17" sqref="E17"/>
    </sheetView>
  </sheetViews>
  <sheetFormatPr baseColWidth="10" defaultRowHeight="15"/>
  <cols>
    <col min="1" max="1" width="15.5703125" customWidth="1"/>
  </cols>
  <sheetData>
    <row r="1" spans="1:9" ht="18.75">
      <c r="A1" s="41" t="s">
        <v>74</v>
      </c>
      <c r="B1" s="41"/>
      <c r="C1" s="41"/>
      <c r="D1" s="41"/>
      <c r="E1" s="41"/>
      <c r="F1" s="41"/>
      <c r="G1" s="41"/>
      <c r="H1" s="41"/>
      <c r="I1" s="41"/>
    </row>
    <row r="2" spans="1:9" ht="16.5" thickBot="1">
      <c r="A2" s="44" t="s">
        <v>6</v>
      </c>
      <c r="B2" s="46" t="s">
        <v>7</v>
      </c>
      <c r="C2" s="47"/>
      <c r="D2" s="46" t="s">
        <v>8</v>
      </c>
      <c r="E2" s="47"/>
      <c r="F2" s="46" t="s">
        <v>9</v>
      </c>
      <c r="G2" s="47"/>
      <c r="H2" s="46" t="s">
        <v>10</v>
      </c>
      <c r="I2" s="47"/>
    </row>
    <row r="3" spans="1:9" ht="16.5" thickBot="1">
      <c r="A3" s="45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</row>
    <row r="4" spans="1:9" ht="16.5" thickBot="1">
      <c r="A4" s="3" t="s">
        <v>13</v>
      </c>
      <c r="B4" s="5">
        <v>512983</v>
      </c>
      <c r="C4" s="5">
        <v>518067</v>
      </c>
      <c r="D4" s="5">
        <v>1157243</v>
      </c>
      <c r="E4" s="5">
        <v>1222070</v>
      </c>
      <c r="F4" s="5">
        <v>789655</v>
      </c>
      <c r="G4" s="5">
        <v>783008</v>
      </c>
      <c r="H4" s="5">
        <v>374392</v>
      </c>
      <c r="I4" s="6">
        <v>398882</v>
      </c>
    </row>
    <row r="5" spans="1:9" ht="16.5" thickBot="1">
      <c r="A5" s="3" t="s">
        <v>14</v>
      </c>
      <c r="B5" s="5">
        <v>520991</v>
      </c>
      <c r="C5" s="5">
        <v>525046</v>
      </c>
      <c r="D5" s="5">
        <v>1167656</v>
      </c>
      <c r="E5" s="5">
        <v>1206955</v>
      </c>
      <c r="F5" s="5">
        <v>792118</v>
      </c>
      <c r="G5" s="5">
        <v>794656</v>
      </c>
      <c r="H5" s="5">
        <v>313412</v>
      </c>
      <c r="I5" s="6">
        <v>329496</v>
      </c>
    </row>
    <row r="6" spans="1:9" ht="16.5" thickBot="1">
      <c r="A6" s="3" t="s">
        <v>15</v>
      </c>
      <c r="B6" s="5">
        <f t="shared" ref="B6:H6" si="0">+B4-B5</f>
        <v>-8008</v>
      </c>
      <c r="C6" s="5">
        <f t="shared" si="0"/>
        <v>-6979</v>
      </c>
      <c r="D6" s="5">
        <f t="shared" si="0"/>
        <v>-10413</v>
      </c>
      <c r="E6" s="5">
        <f t="shared" si="0"/>
        <v>15115</v>
      </c>
      <c r="F6" s="5">
        <f t="shared" si="0"/>
        <v>-2463</v>
      </c>
      <c r="G6" s="5">
        <f t="shared" si="0"/>
        <v>-11648</v>
      </c>
      <c r="H6" s="5">
        <f t="shared" si="0"/>
        <v>60980</v>
      </c>
      <c r="I6" s="6">
        <f>+I4-I5</f>
        <v>69386</v>
      </c>
    </row>
    <row r="7" spans="1:9" ht="16.5" thickBot="1">
      <c r="A7" s="3" t="s">
        <v>16</v>
      </c>
      <c r="B7" s="5">
        <v>174741</v>
      </c>
      <c r="C7" s="5">
        <v>167762</v>
      </c>
      <c r="D7" s="5">
        <v>300101</v>
      </c>
      <c r="E7" s="5">
        <v>315216</v>
      </c>
      <c r="F7" s="5">
        <v>269848</v>
      </c>
      <c r="G7" s="5">
        <v>258200</v>
      </c>
      <c r="H7" s="5">
        <v>101924</v>
      </c>
      <c r="I7" s="6">
        <v>114206</v>
      </c>
    </row>
    <row r="8" spans="1:9" ht="16.5" thickBot="1">
      <c r="A8" s="3" t="s">
        <v>17</v>
      </c>
      <c r="B8" s="5">
        <v>52408</v>
      </c>
      <c r="C8" s="5">
        <v>52138</v>
      </c>
      <c r="D8" s="5">
        <v>180485</v>
      </c>
      <c r="E8" s="5">
        <v>199068</v>
      </c>
      <c r="F8" s="5">
        <v>216055</v>
      </c>
      <c r="G8" s="5">
        <v>210969</v>
      </c>
      <c r="H8" s="5">
        <v>171118</v>
      </c>
      <c r="I8" s="6">
        <v>170291</v>
      </c>
    </row>
    <row r="9" spans="1:9" ht="32.25" thickBot="1">
      <c r="A9" s="7" t="s">
        <v>19</v>
      </c>
      <c r="B9" s="8">
        <f>+B8/B4*100</f>
        <v>10.216322958070736</v>
      </c>
      <c r="C9" s="8">
        <f t="shared" ref="C9:I9" si="1">+C8/C4*100</f>
        <v>10.063949257528467</v>
      </c>
      <c r="D9" s="8">
        <f t="shared" si="1"/>
        <v>15.596119397568186</v>
      </c>
      <c r="E9" s="8">
        <f t="shared" si="1"/>
        <v>16.289410590228055</v>
      </c>
      <c r="F9" s="8">
        <f t="shared" si="1"/>
        <v>27.360682829843412</v>
      </c>
      <c r="G9" s="8">
        <f t="shared" si="1"/>
        <v>26.943402877109811</v>
      </c>
      <c r="H9" s="8">
        <f t="shared" si="1"/>
        <v>45.705570631851103</v>
      </c>
      <c r="I9" s="8">
        <f t="shared" si="1"/>
        <v>42.692074347802105</v>
      </c>
    </row>
    <row r="10" spans="1:9" ht="16.5" thickBot="1">
      <c r="A10" s="4" t="s">
        <v>18</v>
      </c>
      <c r="B10" s="42" t="s">
        <v>27</v>
      </c>
      <c r="C10" s="43"/>
      <c r="D10" s="42" t="s">
        <v>28</v>
      </c>
      <c r="E10" s="43"/>
      <c r="F10" s="42" t="s">
        <v>27</v>
      </c>
      <c r="G10" s="43"/>
      <c r="H10" s="42" t="s">
        <v>28</v>
      </c>
      <c r="I10" s="43"/>
    </row>
    <row r="11" spans="1:9">
      <c r="A11" s="31" t="s">
        <v>20</v>
      </c>
    </row>
  </sheetData>
  <mergeCells count="10">
    <mergeCell ref="A1:I1"/>
    <mergeCell ref="B10:C10"/>
    <mergeCell ref="D10:E10"/>
    <mergeCell ref="F10:G10"/>
    <mergeCell ref="H10:I10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5" sqref="D15"/>
    </sheetView>
  </sheetViews>
  <sheetFormatPr baseColWidth="10" defaultRowHeight="15"/>
  <cols>
    <col min="1" max="1" width="7.42578125" bestFit="1" customWidth="1"/>
  </cols>
  <sheetData>
    <row r="1" spans="1:5" ht="38.25" customHeight="1">
      <c r="A1" s="49" t="s">
        <v>72</v>
      </c>
      <c r="B1" s="50"/>
      <c r="C1" s="50"/>
      <c r="D1" s="50"/>
      <c r="E1" s="51"/>
    </row>
    <row r="2" spans="1:5">
      <c r="A2" s="33" t="s">
        <v>73</v>
      </c>
      <c r="B2" s="34" t="s">
        <v>0</v>
      </c>
      <c r="C2" s="34" t="s">
        <v>2</v>
      </c>
      <c r="D2" s="34" t="s">
        <v>1</v>
      </c>
      <c r="E2" s="34" t="s">
        <v>3</v>
      </c>
    </row>
    <row r="3" spans="1:5">
      <c r="A3" s="16">
        <v>44896</v>
      </c>
      <c r="B3" s="15">
        <v>541.77721107751131</v>
      </c>
      <c r="C3" s="15">
        <v>256.51792167939925</v>
      </c>
      <c r="D3" s="15">
        <v>275.36211792379618</v>
      </c>
      <c r="E3" s="15">
        <v>382.23673677444458</v>
      </c>
    </row>
    <row r="4" spans="1:5">
      <c r="A4" s="16">
        <v>44927</v>
      </c>
      <c r="B4" s="15">
        <v>554.81991074234247</v>
      </c>
      <c r="C4" s="15">
        <v>263.9266399294138</v>
      </c>
      <c r="D4" s="15">
        <v>273.5752179697156</v>
      </c>
      <c r="E4" s="15">
        <v>394.71703634262087</v>
      </c>
    </row>
    <row r="5" spans="1:5">
      <c r="A5" s="16">
        <v>44958</v>
      </c>
      <c r="B5" s="15">
        <v>561.2494105771184</v>
      </c>
      <c r="C5" s="15">
        <v>264.19730868190527</v>
      </c>
      <c r="D5" s="15">
        <v>276.21590540185571</v>
      </c>
      <c r="E5" s="15">
        <v>385.98523664474487</v>
      </c>
    </row>
    <row r="6" spans="1:5">
      <c r="A6" s="16">
        <v>44986</v>
      </c>
      <c r="B6" s="15">
        <v>547.1733984388411</v>
      </c>
      <c r="C6" s="15">
        <v>250.93453980982304</v>
      </c>
      <c r="D6" s="15">
        <v>252.58749350905418</v>
      </c>
      <c r="E6" s="15">
        <v>376.52578697204592</v>
      </c>
    </row>
    <row r="7" spans="1:5">
      <c r="A7" s="16">
        <v>45017</v>
      </c>
      <c r="B7" s="15">
        <v>546.82896094769239</v>
      </c>
      <c r="C7" s="15">
        <v>257.6028336212039</v>
      </c>
      <c r="D7" s="15">
        <v>245.21653119847178</v>
      </c>
      <c r="E7" s="15">
        <v>375.20278701782223</v>
      </c>
    </row>
    <row r="8" spans="1:5">
      <c r="A8" s="16">
        <v>45047</v>
      </c>
      <c r="B8" s="15">
        <v>509.05564941838384</v>
      </c>
      <c r="C8" s="15">
        <v>239.73869595676661</v>
      </c>
      <c r="D8" s="15">
        <v>227.67318164929748</v>
      </c>
      <c r="E8" s="15">
        <v>385.56628665924075</v>
      </c>
    </row>
    <row r="9" spans="1:5">
      <c r="A9" s="16">
        <v>45078</v>
      </c>
      <c r="B9" s="15">
        <v>525.63457399234176</v>
      </c>
      <c r="C9" s="15">
        <v>242.19932097941637</v>
      </c>
      <c r="D9" s="15">
        <v>242.50695626810193</v>
      </c>
      <c r="E9" s="15">
        <v>396.32668628692625</v>
      </c>
    </row>
    <row r="10" spans="1:5">
      <c r="A10" s="16">
        <v>45108</v>
      </c>
      <c r="B10" s="15">
        <v>554.10807326063514</v>
      </c>
      <c r="C10" s="15">
        <v>215.99366448819637</v>
      </c>
      <c r="D10" s="15">
        <v>248.91349360346794</v>
      </c>
      <c r="E10" s="15">
        <v>375.88633699417113</v>
      </c>
    </row>
    <row r="11" spans="1:5">
      <c r="A11" s="16">
        <v>45139</v>
      </c>
      <c r="B11" s="15">
        <v>510.08896189182997</v>
      </c>
      <c r="C11" s="15">
        <v>187.35198922455311</v>
      </c>
      <c r="D11" s="15">
        <v>225.21619421243668</v>
      </c>
      <c r="E11" s="15">
        <v>350.4185878753662</v>
      </c>
    </row>
    <row r="12" spans="1:5">
      <c r="A12" s="17" t="s">
        <v>21</v>
      </c>
      <c r="B12" s="15">
        <v>486.5523999966681</v>
      </c>
      <c r="C12" s="15">
        <v>186.53998296707869</v>
      </c>
      <c r="D12" s="15">
        <v>211.50758206471801</v>
      </c>
      <c r="E12" s="15">
        <v>356.01928768157961</v>
      </c>
    </row>
    <row r="13" spans="1:5">
      <c r="A13" s="16">
        <v>45200</v>
      </c>
      <c r="B13" s="15">
        <v>471.87936287373304</v>
      </c>
      <c r="C13" s="15">
        <v>192.29784552007914</v>
      </c>
      <c r="D13" s="15">
        <v>210.40538209304214</v>
      </c>
      <c r="E13" s="15">
        <v>351.43288784027101</v>
      </c>
    </row>
    <row r="14" spans="1:5">
      <c r="A14" s="16">
        <v>45231</v>
      </c>
      <c r="B14" s="15">
        <v>494.10706230252981</v>
      </c>
      <c r="C14" s="15">
        <v>184.37463294714689</v>
      </c>
      <c r="D14" s="15">
        <v>206.73138218745589</v>
      </c>
      <c r="E14" s="15">
        <v>373.43878707885744</v>
      </c>
    </row>
    <row r="15" spans="1:5">
      <c r="A15" s="48" t="s">
        <v>67</v>
      </c>
      <c r="B15" s="48"/>
    </row>
  </sheetData>
  <mergeCells count="2">
    <mergeCell ref="A15:B15"/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K7" sqref="K7"/>
    </sheetView>
  </sheetViews>
  <sheetFormatPr baseColWidth="10" defaultRowHeight="15"/>
  <cols>
    <col min="1" max="1" width="15.85546875" bestFit="1" customWidth="1"/>
  </cols>
  <sheetData>
    <row r="1" spans="1:6" ht="18.75">
      <c r="A1" s="41" t="s">
        <v>32</v>
      </c>
      <c r="B1" s="41"/>
      <c r="C1" s="41"/>
      <c r="D1" s="41"/>
      <c r="E1" s="41"/>
      <c r="F1" s="41"/>
    </row>
    <row r="2" spans="1:6" ht="15.75">
      <c r="A2" s="36" t="s">
        <v>75</v>
      </c>
      <c r="B2" s="35" t="s">
        <v>23</v>
      </c>
      <c r="C2" s="18" t="s">
        <v>24</v>
      </c>
      <c r="D2" s="18" t="s">
        <v>25</v>
      </c>
      <c r="E2" s="18" t="s">
        <v>11</v>
      </c>
      <c r="F2" s="18" t="s">
        <v>12</v>
      </c>
    </row>
    <row r="3" spans="1:6" ht="15.75">
      <c r="A3" s="1" t="s">
        <v>13</v>
      </c>
      <c r="B3" s="37">
        <v>341453</v>
      </c>
      <c r="C3" s="5">
        <v>369222</v>
      </c>
      <c r="D3" s="5">
        <v>360434</v>
      </c>
      <c r="E3" s="5">
        <v>374392</v>
      </c>
      <c r="F3" s="6">
        <v>398882</v>
      </c>
    </row>
    <row r="4" spans="1:6" ht="15.75">
      <c r="A4" s="1" t="s">
        <v>22</v>
      </c>
      <c r="B4" s="37">
        <v>312656</v>
      </c>
      <c r="C4" s="5">
        <v>316036</v>
      </c>
      <c r="D4" s="5">
        <v>314503</v>
      </c>
      <c r="E4" s="5">
        <v>313412</v>
      </c>
      <c r="F4" s="6">
        <v>329496</v>
      </c>
    </row>
    <row r="5" spans="1:6" ht="15.75">
      <c r="A5" s="1" t="s">
        <v>26</v>
      </c>
      <c r="B5" s="37">
        <v>329.62416666666667</v>
      </c>
      <c r="C5" s="5">
        <v>499.03970684799395</v>
      </c>
      <c r="D5" s="5">
        <v>553.09366526363704</v>
      </c>
      <c r="E5" s="5">
        <v>531.2374300098727</v>
      </c>
      <c r="F5" s="6">
        <v>494</v>
      </c>
    </row>
    <row r="6" spans="1:6">
      <c r="A6" s="38" t="s">
        <v>69</v>
      </c>
      <c r="C6" s="38"/>
    </row>
    <row r="24" spans="1:1">
      <c r="A24" t="s">
        <v>20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F1"/>
    </sheetView>
  </sheetViews>
  <sheetFormatPr baseColWidth="10" defaultRowHeight="15"/>
  <cols>
    <col min="1" max="1" width="15.85546875" bestFit="1" customWidth="1"/>
  </cols>
  <sheetData>
    <row r="1" spans="1:7" ht="18.75">
      <c r="A1" s="41" t="s">
        <v>33</v>
      </c>
      <c r="B1" s="41"/>
      <c r="C1" s="41"/>
      <c r="D1" s="41"/>
      <c r="E1" s="41"/>
      <c r="F1" s="41"/>
    </row>
    <row r="2" spans="1:7" ht="15.75">
      <c r="A2" s="39" t="s">
        <v>75</v>
      </c>
      <c r="B2" s="18" t="s">
        <v>23</v>
      </c>
      <c r="C2" s="18" t="s">
        <v>24</v>
      </c>
      <c r="D2" s="18" t="s">
        <v>25</v>
      </c>
      <c r="E2" s="18" t="s">
        <v>11</v>
      </c>
      <c r="F2" s="18" t="s">
        <v>12</v>
      </c>
    </row>
    <row r="3" spans="1:7" ht="15.75">
      <c r="A3" s="1" t="s">
        <v>13</v>
      </c>
      <c r="B3" s="37">
        <v>759391</v>
      </c>
      <c r="C3" s="5">
        <v>773366</v>
      </c>
      <c r="D3" s="5">
        <v>780014</v>
      </c>
      <c r="E3" s="5">
        <v>789655</v>
      </c>
      <c r="F3" s="5">
        <v>783008</v>
      </c>
    </row>
    <row r="4" spans="1:7" ht="15.75">
      <c r="A4" s="1" t="s">
        <v>14</v>
      </c>
      <c r="B4" s="37">
        <v>745710</v>
      </c>
      <c r="C4" s="5">
        <v>786850</v>
      </c>
      <c r="D4" s="5">
        <v>792131</v>
      </c>
      <c r="E4" s="5">
        <v>792118</v>
      </c>
      <c r="F4" s="5">
        <v>794656</v>
      </c>
    </row>
    <row r="5" spans="1:7" ht="15.75">
      <c r="A5" s="1" t="s">
        <v>26</v>
      </c>
      <c r="B5" s="37">
        <v>194.30166666666665</v>
      </c>
      <c r="C5" s="5">
        <v>240.62040356869997</v>
      </c>
      <c r="D5" s="5">
        <v>327.81185660861405</v>
      </c>
      <c r="E5" s="5">
        <v>258.0893869024539</v>
      </c>
      <c r="F5" s="6">
        <v>207</v>
      </c>
      <c r="G5" t="s">
        <v>31</v>
      </c>
    </row>
    <row r="6" spans="1:7">
      <c r="A6" s="40" t="s">
        <v>69</v>
      </c>
      <c r="C6" s="38"/>
    </row>
    <row r="24" spans="1:1">
      <c r="A24" t="s">
        <v>20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3" sqref="A3"/>
    </sheetView>
  </sheetViews>
  <sheetFormatPr baseColWidth="10" defaultRowHeight="15"/>
  <cols>
    <col min="1" max="1" width="15.85546875" bestFit="1" customWidth="1"/>
  </cols>
  <sheetData>
    <row r="1" spans="1:7" ht="18.75">
      <c r="A1" s="41" t="s">
        <v>34</v>
      </c>
      <c r="B1" s="41"/>
      <c r="C1" s="41"/>
      <c r="D1" s="41"/>
      <c r="E1" s="41"/>
      <c r="F1" s="41"/>
    </row>
    <row r="2" spans="1:7" ht="15.75">
      <c r="A2" s="39" t="s">
        <v>75</v>
      </c>
      <c r="B2" s="18" t="s">
        <v>23</v>
      </c>
      <c r="C2" s="18" t="s">
        <v>24</v>
      </c>
      <c r="D2" s="18" t="s">
        <v>25</v>
      </c>
      <c r="E2" s="18" t="s">
        <v>11</v>
      </c>
      <c r="F2" s="18" t="s">
        <v>12</v>
      </c>
    </row>
    <row r="3" spans="1:7" ht="15.75">
      <c r="A3" s="1" t="s">
        <v>13</v>
      </c>
      <c r="B3" s="37">
        <v>498144</v>
      </c>
      <c r="C3" s="5">
        <v>508661</v>
      </c>
      <c r="D3" s="5">
        <v>513082</v>
      </c>
      <c r="E3" s="5">
        <v>512983</v>
      </c>
      <c r="F3" s="5">
        <v>518067</v>
      </c>
    </row>
    <row r="4" spans="1:7" ht="15.75">
      <c r="A4" s="1" t="s">
        <v>14</v>
      </c>
      <c r="B4" s="37">
        <v>493281</v>
      </c>
      <c r="C4" s="5">
        <v>502881</v>
      </c>
      <c r="D4" s="5">
        <v>517814</v>
      </c>
      <c r="E4" s="5">
        <v>520991</v>
      </c>
      <c r="F4" s="5">
        <v>525046</v>
      </c>
    </row>
    <row r="5" spans="1:7" ht="15.75">
      <c r="A5" s="1" t="s">
        <v>26</v>
      </c>
      <c r="B5" s="37">
        <v>298.67583333333334</v>
      </c>
      <c r="C5" s="5">
        <v>286.0774325164337</v>
      </c>
      <c r="D5" s="5">
        <v>345.36380212057287</v>
      </c>
      <c r="E5" s="5">
        <v>377.85088339185648</v>
      </c>
      <c r="F5" s="6">
        <v>373</v>
      </c>
      <c r="G5" t="s">
        <v>31</v>
      </c>
    </row>
    <row r="6" spans="1:7">
      <c r="A6" s="38" t="s">
        <v>69</v>
      </c>
      <c r="C6" s="38"/>
    </row>
    <row r="24" spans="1:1">
      <c r="A24" t="s">
        <v>20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J6" sqref="J6"/>
    </sheetView>
  </sheetViews>
  <sheetFormatPr baseColWidth="10" defaultRowHeight="15"/>
  <cols>
    <col min="1" max="1" width="15.85546875" bestFit="1" customWidth="1"/>
  </cols>
  <sheetData>
    <row r="1" spans="1:6" ht="18.75">
      <c r="A1" s="41" t="s">
        <v>35</v>
      </c>
      <c r="B1" s="41"/>
      <c r="C1" s="41"/>
      <c r="D1" s="41"/>
      <c r="E1" s="41"/>
      <c r="F1" s="41"/>
    </row>
    <row r="2" spans="1:6" ht="15.75">
      <c r="A2" s="39" t="s">
        <v>75</v>
      </c>
      <c r="B2" s="18" t="s">
        <v>23</v>
      </c>
      <c r="C2" s="18" t="s">
        <v>24</v>
      </c>
      <c r="D2" s="18" t="s">
        <v>25</v>
      </c>
      <c r="E2" s="18" t="s">
        <v>11</v>
      </c>
      <c r="F2" s="18" t="s">
        <v>12</v>
      </c>
    </row>
    <row r="3" spans="1:6" ht="15.75">
      <c r="A3" s="1" t="s">
        <v>13</v>
      </c>
      <c r="B3" s="37">
        <v>1123184</v>
      </c>
      <c r="C3" s="5">
        <v>1129313</v>
      </c>
      <c r="D3" s="5">
        <v>1217268</v>
      </c>
      <c r="E3" s="5">
        <v>1157243</v>
      </c>
      <c r="F3" s="5">
        <v>1222070</v>
      </c>
    </row>
    <row r="4" spans="1:6" ht="15.75">
      <c r="A4" s="1" t="s">
        <v>14</v>
      </c>
      <c r="B4" s="37">
        <v>1138514</v>
      </c>
      <c r="C4" s="5">
        <v>1143721</v>
      </c>
      <c r="D4" s="5">
        <v>1199700</v>
      </c>
      <c r="E4" s="5">
        <v>1167656</v>
      </c>
      <c r="F4" s="5">
        <v>1206955</v>
      </c>
    </row>
    <row r="5" spans="1:6" ht="15.75">
      <c r="A5" s="1" t="s">
        <v>26</v>
      </c>
      <c r="B5" s="37">
        <v>139.66916666666668</v>
      </c>
      <c r="C5" s="5">
        <v>213.95811939620509</v>
      </c>
      <c r="D5" s="5">
        <v>263.17066415074356</v>
      </c>
      <c r="E5" s="5">
        <v>241.53037989000867</v>
      </c>
      <c r="F5" s="6">
        <v>184</v>
      </c>
    </row>
    <row r="6" spans="1:6">
      <c r="A6" s="38" t="s">
        <v>69</v>
      </c>
      <c r="C6" s="38"/>
    </row>
    <row r="24" spans="1:1">
      <c r="A24" t="s">
        <v>20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Normal="100" workbookViewId="0">
      <selection activeCell="E16" sqref="E16"/>
    </sheetView>
  </sheetViews>
  <sheetFormatPr baseColWidth="10" defaultRowHeight="15"/>
  <cols>
    <col min="1" max="1" width="4.5703125" customWidth="1"/>
    <col min="2" max="2" width="14.28515625" bestFit="1" customWidth="1"/>
    <col min="3" max="3" width="19.5703125" customWidth="1"/>
    <col min="4" max="4" width="21.42578125" customWidth="1"/>
    <col min="5" max="5" width="18.28515625" customWidth="1"/>
    <col min="6" max="6" width="6.42578125" customWidth="1"/>
    <col min="8" max="8" width="13.7109375" customWidth="1"/>
    <col min="9" max="9" width="22.42578125" customWidth="1"/>
    <col min="10" max="10" width="19.42578125" customWidth="1"/>
  </cols>
  <sheetData>
    <row r="1" spans="2:10" ht="40.5" customHeight="1">
      <c r="B1" s="52" t="s">
        <v>41</v>
      </c>
      <c r="C1" s="52"/>
      <c r="D1" s="52"/>
      <c r="E1" s="52"/>
      <c r="G1" s="52" t="s">
        <v>40</v>
      </c>
      <c r="H1" s="52"/>
      <c r="I1" s="52"/>
      <c r="J1" s="52"/>
    </row>
    <row r="2" spans="2:10" ht="30">
      <c r="B2" s="13" t="s">
        <v>4</v>
      </c>
      <c r="C2" s="14" t="s">
        <v>29</v>
      </c>
      <c r="D2" s="14" t="s">
        <v>5</v>
      </c>
      <c r="E2" s="14" t="s">
        <v>30</v>
      </c>
      <c r="G2" s="13" t="s">
        <v>4</v>
      </c>
      <c r="H2" s="14" t="s">
        <v>36</v>
      </c>
      <c r="I2" s="14" t="s">
        <v>37</v>
      </c>
      <c r="J2" s="14" t="s">
        <v>38</v>
      </c>
    </row>
    <row r="3" spans="2:10">
      <c r="B3" s="1" t="s">
        <v>0</v>
      </c>
      <c r="C3" s="10">
        <v>10197050</v>
      </c>
      <c r="D3" s="10">
        <v>6494849</v>
      </c>
      <c r="E3" s="11">
        <f>+D3/C3</f>
        <v>0.63693411329747329</v>
      </c>
      <c r="G3" s="1" t="s">
        <v>0</v>
      </c>
      <c r="H3" s="10">
        <v>3423953</v>
      </c>
      <c r="I3" s="11">
        <f>+H3/$I$9</f>
        <v>0.74169764878184674</v>
      </c>
      <c r="J3" s="11">
        <f>+H3/$J$9</f>
        <v>0.19778234655108257</v>
      </c>
    </row>
    <row r="4" spans="2:10">
      <c r="B4" s="1" t="s">
        <v>2</v>
      </c>
      <c r="C4" s="10">
        <v>4491550</v>
      </c>
      <c r="D4" s="10">
        <v>3789793</v>
      </c>
      <c r="E4" s="11">
        <f t="shared" ref="E4:E7" si="0">+D4/C4</f>
        <v>0.84376061715888728</v>
      </c>
      <c r="G4" s="1" t="s">
        <v>2</v>
      </c>
      <c r="H4" s="10">
        <v>750699</v>
      </c>
      <c r="I4" s="11">
        <f>+H4/$I$9</f>
        <v>0.16261662564961712</v>
      </c>
      <c r="J4" s="11">
        <f>+H4/$J$9</f>
        <v>4.336362379201792E-2</v>
      </c>
    </row>
    <row r="5" spans="2:10">
      <c r="B5" s="1" t="s">
        <v>3</v>
      </c>
      <c r="C5" s="10">
        <v>978450</v>
      </c>
      <c r="D5" s="10">
        <v>910575</v>
      </c>
      <c r="E5" s="11">
        <f t="shared" si="0"/>
        <v>0.9306300781848843</v>
      </c>
      <c r="G5" s="1" t="s">
        <v>3</v>
      </c>
      <c r="H5" s="10">
        <v>13580</v>
      </c>
      <c r="I5" s="12">
        <f>+H5/$I$9</f>
        <v>2.9417033675571708E-3</v>
      </c>
      <c r="J5" s="12">
        <f>+H5/$J$9</f>
        <v>7.8443958376873198E-4</v>
      </c>
    </row>
    <row r="6" spans="2:10">
      <c r="B6" s="1" t="s">
        <v>1</v>
      </c>
      <c r="C6" s="10">
        <v>1288310</v>
      </c>
      <c r="D6" s="10">
        <v>247038</v>
      </c>
      <c r="E6" s="11">
        <f t="shared" si="0"/>
        <v>0.19175353758024077</v>
      </c>
      <c r="G6" s="1" t="s">
        <v>1</v>
      </c>
      <c r="H6" s="10">
        <v>66989</v>
      </c>
      <c r="I6" s="12">
        <f>+H6/$I$9</f>
        <v>1.4511175765043249E-2</v>
      </c>
      <c r="J6" s="12">
        <f>+H6/$J$9</f>
        <v>3.869574615396435E-3</v>
      </c>
    </row>
    <row r="7" spans="2:10">
      <c r="B7" s="1" t="s">
        <v>43</v>
      </c>
      <c r="C7" s="10">
        <v>4867789</v>
      </c>
      <c r="D7" s="10">
        <v>67386</v>
      </c>
      <c r="E7" s="11">
        <f t="shared" si="0"/>
        <v>1.3843245876105147E-2</v>
      </c>
      <c r="G7" s="1" t="s">
        <v>42</v>
      </c>
      <c r="H7" s="24">
        <v>46747</v>
      </c>
      <c r="I7" s="12" t="s">
        <v>44</v>
      </c>
      <c r="J7" s="12">
        <f>+H7/$J$9</f>
        <v>2.7003090738171513E-3</v>
      </c>
    </row>
    <row r="8" spans="2:10">
      <c r="B8" s="48" t="s">
        <v>68</v>
      </c>
      <c r="C8" s="48"/>
      <c r="D8" s="22"/>
      <c r="E8" s="23"/>
      <c r="G8" s="19" t="s">
        <v>39</v>
      </c>
      <c r="H8" s="53">
        <f>SUM(H3:H7)</f>
        <v>4301968</v>
      </c>
      <c r="I8" s="20">
        <f>SUM(I3:I6)</f>
        <v>0.92176715356406425</v>
      </c>
      <c r="J8" s="20">
        <f>SUM(J3:J7)</f>
        <v>0.24850029361608281</v>
      </c>
    </row>
    <row r="9" spans="2:10">
      <c r="C9" s="9"/>
      <c r="D9" s="9"/>
      <c r="E9" s="9"/>
      <c r="G9" s="19"/>
      <c r="H9" s="54"/>
      <c r="I9" s="21">
        <v>4616373</v>
      </c>
      <c r="J9" s="21">
        <v>17311722</v>
      </c>
    </row>
    <row r="10" spans="2:10">
      <c r="G10" s="55" t="s">
        <v>67</v>
      </c>
      <c r="H10" s="55"/>
    </row>
    <row r="20" spans="4:5">
      <c r="D20" s="9"/>
      <c r="E20" s="9"/>
    </row>
  </sheetData>
  <mergeCells count="5">
    <mergeCell ref="B1:E1"/>
    <mergeCell ref="H8:H9"/>
    <mergeCell ref="G1:J1"/>
    <mergeCell ref="G10:H10"/>
    <mergeCell ref="B8:C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opLeftCell="A4" zoomScaleNormal="100" workbookViewId="0">
      <selection activeCell="H18" sqref="H18"/>
    </sheetView>
  </sheetViews>
  <sheetFormatPr baseColWidth="10" defaultRowHeight="15"/>
  <cols>
    <col min="1" max="1" width="6.140625" customWidth="1"/>
    <col min="2" max="2" width="17.140625" customWidth="1"/>
    <col min="3" max="3" width="11.7109375" customWidth="1"/>
    <col min="4" max="4" width="13" customWidth="1"/>
  </cols>
  <sheetData>
    <row r="1" spans="2:4" ht="18.75">
      <c r="B1" s="41" t="s">
        <v>66</v>
      </c>
      <c r="C1" s="41"/>
      <c r="D1" s="41"/>
    </row>
    <row r="2" spans="2:4" ht="33.75" customHeight="1">
      <c r="B2" s="29" t="s">
        <v>65</v>
      </c>
      <c r="C2" s="28" t="s">
        <v>63</v>
      </c>
      <c r="D2" s="28" t="s">
        <v>62</v>
      </c>
    </row>
    <row r="3" spans="2:4">
      <c r="B3" s="1" t="s">
        <v>45</v>
      </c>
      <c r="C3" s="25">
        <v>289</v>
      </c>
      <c r="D3" s="25">
        <v>10243</v>
      </c>
    </row>
    <row r="4" spans="2:4">
      <c r="B4" s="1" t="s">
        <v>46</v>
      </c>
      <c r="C4" s="25">
        <v>538</v>
      </c>
      <c r="D4" s="25">
        <v>29566</v>
      </c>
    </row>
    <row r="5" spans="2:4">
      <c r="B5" s="1" t="s">
        <v>47</v>
      </c>
      <c r="C5" s="25">
        <v>7794</v>
      </c>
      <c r="D5" s="25">
        <v>423918</v>
      </c>
    </row>
    <row r="6" spans="2:4">
      <c r="B6" s="1" t="s">
        <v>48</v>
      </c>
      <c r="C6" s="25">
        <v>36657</v>
      </c>
      <c r="D6" s="25">
        <v>2220931</v>
      </c>
    </row>
    <row r="7" spans="2:4">
      <c r="B7" s="1" t="s">
        <v>49</v>
      </c>
      <c r="C7" s="25">
        <v>20213</v>
      </c>
      <c r="D7" s="25">
        <v>1225488</v>
      </c>
    </row>
    <row r="8" spans="2:4">
      <c r="B8" s="1" t="s">
        <v>50</v>
      </c>
      <c r="C8" s="25">
        <v>4502</v>
      </c>
      <c r="D8" s="25">
        <v>184904</v>
      </c>
    </row>
    <row r="9" spans="2:4">
      <c r="B9" s="1" t="s">
        <v>51</v>
      </c>
      <c r="C9" s="25">
        <v>223</v>
      </c>
      <c r="D9" s="25">
        <v>8921</v>
      </c>
    </row>
    <row r="10" spans="2:4">
      <c r="B10" s="1" t="s">
        <v>52</v>
      </c>
      <c r="C10" s="25">
        <v>1217</v>
      </c>
      <c r="D10" s="25">
        <v>73345</v>
      </c>
    </row>
    <row r="11" spans="2:4">
      <c r="B11" s="1" t="s">
        <v>53</v>
      </c>
      <c r="C11" s="25">
        <v>2885</v>
      </c>
      <c r="D11" s="25">
        <v>179411</v>
      </c>
    </row>
    <row r="12" spans="2:4">
      <c r="B12" s="1" t="s">
        <v>54</v>
      </c>
      <c r="C12" s="25">
        <v>6819</v>
      </c>
      <c r="D12" s="25">
        <v>272767</v>
      </c>
    </row>
    <row r="13" spans="2:4">
      <c r="B13" s="1" t="s">
        <v>55</v>
      </c>
      <c r="C13" s="25">
        <v>3209</v>
      </c>
      <c r="D13" s="26">
        <v>181116</v>
      </c>
    </row>
    <row r="14" spans="2:4">
      <c r="B14" s="1" t="s">
        <v>56</v>
      </c>
      <c r="C14" s="25">
        <v>38</v>
      </c>
      <c r="D14" s="25">
        <v>2516</v>
      </c>
    </row>
    <row r="15" spans="2:4">
      <c r="B15" s="1" t="s">
        <v>57</v>
      </c>
      <c r="C15" s="25">
        <v>206</v>
      </c>
      <c r="D15" s="25">
        <v>1245</v>
      </c>
    </row>
    <row r="16" spans="2:4">
      <c r="B16" s="1" t="s">
        <v>58</v>
      </c>
      <c r="C16" s="25">
        <v>5745</v>
      </c>
      <c r="D16" s="25">
        <v>234514</v>
      </c>
    </row>
    <row r="17" spans="2:5">
      <c r="B17" s="1" t="s">
        <v>59</v>
      </c>
      <c r="C17" s="25" t="s">
        <v>64</v>
      </c>
      <c r="D17" s="25" t="s">
        <v>64</v>
      </c>
    </row>
    <row r="18" spans="2:5">
      <c r="B18" s="1" t="s">
        <v>60</v>
      </c>
      <c r="C18" s="25" t="s">
        <v>64</v>
      </c>
      <c r="D18" s="25" t="s">
        <v>64</v>
      </c>
    </row>
    <row r="19" spans="2:5">
      <c r="B19" s="1" t="s">
        <v>61</v>
      </c>
      <c r="C19" s="25" t="s">
        <v>64</v>
      </c>
      <c r="D19" s="25" t="s">
        <v>64</v>
      </c>
    </row>
    <row r="20" spans="2:5">
      <c r="B20" s="27" t="s">
        <v>39</v>
      </c>
      <c r="C20" s="30">
        <f>SUM(C3:C19)</f>
        <v>90335</v>
      </c>
      <c r="D20" s="30">
        <f>SUM(D3:D19)</f>
        <v>5048885</v>
      </c>
    </row>
    <row r="21" spans="2:5">
      <c r="B21" s="56" t="s">
        <v>76</v>
      </c>
      <c r="C21" s="56"/>
      <c r="D21" s="56"/>
      <c r="E21" s="56"/>
    </row>
  </sheetData>
  <mergeCells count="2">
    <mergeCell ref="B1:D1"/>
    <mergeCell ref="B21:E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workbookViewId="0">
      <selection activeCell="K22" sqref="K22"/>
    </sheetView>
  </sheetViews>
  <sheetFormatPr baseColWidth="10" defaultRowHeight="15"/>
  <cols>
    <col min="1" max="1" width="6.140625" customWidth="1"/>
    <col min="2" max="2" width="17.140625" customWidth="1"/>
    <col min="3" max="3" width="11.7109375" customWidth="1"/>
    <col min="4" max="4" width="13" customWidth="1"/>
    <col min="6" max="6" width="15" bestFit="1" customWidth="1"/>
  </cols>
  <sheetData>
    <row r="1" spans="2:8" ht="18.75">
      <c r="B1" s="41" t="s">
        <v>70</v>
      </c>
      <c r="C1" s="41"/>
      <c r="D1" s="41"/>
      <c r="F1" s="41" t="s">
        <v>71</v>
      </c>
      <c r="G1" s="41"/>
      <c r="H1" s="41"/>
    </row>
    <row r="2" spans="2:8" ht="33.75" customHeight="1">
      <c r="B2" s="29" t="s">
        <v>65</v>
      </c>
      <c r="C2" s="28" t="s">
        <v>63</v>
      </c>
      <c r="D2" s="28" t="s">
        <v>62</v>
      </c>
      <c r="F2" s="29" t="s">
        <v>65</v>
      </c>
      <c r="G2" s="28" t="s">
        <v>63</v>
      </c>
      <c r="H2" s="28" t="s">
        <v>62</v>
      </c>
    </row>
    <row r="3" spans="2:8">
      <c r="B3" s="1" t="s">
        <v>45</v>
      </c>
      <c r="C3" s="32">
        <v>6061</v>
      </c>
      <c r="D3" s="32">
        <v>15912</v>
      </c>
      <c r="F3" s="1" t="s">
        <v>45</v>
      </c>
      <c r="G3" s="32">
        <v>15757</v>
      </c>
      <c r="H3" s="32">
        <v>48994</v>
      </c>
    </row>
    <row r="4" spans="2:8">
      <c r="B4" s="1" t="s">
        <v>46</v>
      </c>
      <c r="C4" s="32">
        <v>42711</v>
      </c>
      <c r="D4" s="32">
        <v>129879</v>
      </c>
      <c r="F4" s="1" t="s">
        <v>46</v>
      </c>
      <c r="G4" s="32">
        <v>114235</v>
      </c>
      <c r="H4" s="32">
        <v>398234</v>
      </c>
    </row>
    <row r="5" spans="2:8">
      <c r="B5" s="1" t="s">
        <v>47</v>
      </c>
      <c r="C5" s="32">
        <v>1741</v>
      </c>
      <c r="D5" s="32">
        <v>6885</v>
      </c>
      <c r="F5" s="1" t="s">
        <v>47</v>
      </c>
      <c r="G5" s="32">
        <v>198</v>
      </c>
      <c r="H5" s="32">
        <v>572</v>
      </c>
    </row>
    <row r="6" spans="2:8">
      <c r="B6" s="1" t="s">
        <v>48</v>
      </c>
      <c r="C6" s="32">
        <v>3152</v>
      </c>
      <c r="D6" s="32">
        <v>10189</v>
      </c>
      <c r="F6" s="1" t="s">
        <v>48</v>
      </c>
      <c r="G6" s="32">
        <v>1498</v>
      </c>
      <c r="H6" s="32">
        <v>5290</v>
      </c>
    </row>
    <row r="7" spans="2:8">
      <c r="B7" s="1" t="s">
        <v>49</v>
      </c>
      <c r="C7" s="32">
        <v>25816</v>
      </c>
      <c r="D7" s="32">
        <v>100474</v>
      </c>
      <c r="F7" s="1" t="s">
        <v>49</v>
      </c>
      <c r="G7" s="32">
        <v>109455</v>
      </c>
      <c r="H7" s="32">
        <v>518856</v>
      </c>
    </row>
    <row r="8" spans="2:8">
      <c r="B8" s="1" t="s">
        <v>50</v>
      </c>
      <c r="C8" s="32">
        <v>17157</v>
      </c>
      <c r="D8" s="32">
        <v>46260</v>
      </c>
      <c r="F8" s="1" t="s">
        <v>50</v>
      </c>
      <c r="G8" s="32">
        <v>39880</v>
      </c>
      <c r="H8" s="32">
        <v>150054</v>
      </c>
    </row>
    <row r="9" spans="2:8">
      <c r="B9" s="1" t="s">
        <v>51</v>
      </c>
      <c r="C9" s="32">
        <v>45023</v>
      </c>
      <c r="D9" s="32">
        <v>151579</v>
      </c>
      <c r="F9" s="1" t="s">
        <v>51</v>
      </c>
      <c r="G9" s="32">
        <v>145792</v>
      </c>
      <c r="H9" s="32">
        <v>603687</v>
      </c>
    </row>
    <row r="10" spans="2:8">
      <c r="B10" s="1" t="s">
        <v>52</v>
      </c>
      <c r="C10" s="32">
        <v>3547</v>
      </c>
      <c r="D10" s="32">
        <v>8910</v>
      </c>
      <c r="F10" s="1" t="s">
        <v>52</v>
      </c>
      <c r="G10" s="32">
        <v>4413</v>
      </c>
      <c r="H10" s="32">
        <v>15197</v>
      </c>
    </row>
    <row r="11" spans="2:8">
      <c r="B11" s="1" t="s">
        <v>53</v>
      </c>
      <c r="C11" s="32">
        <v>1430</v>
      </c>
      <c r="D11" s="32">
        <v>3754</v>
      </c>
      <c r="F11" s="1" t="s">
        <v>53</v>
      </c>
      <c r="G11" s="32">
        <v>1212</v>
      </c>
      <c r="H11" s="32">
        <v>3943</v>
      </c>
    </row>
    <row r="12" spans="2:8">
      <c r="B12" s="1" t="s">
        <v>54</v>
      </c>
      <c r="C12" s="32">
        <v>36556</v>
      </c>
      <c r="D12" s="32">
        <v>160728</v>
      </c>
      <c r="F12" s="1" t="s">
        <v>54</v>
      </c>
      <c r="G12" s="32">
        <v>286493</v>
      </c>
      <c r="H12" s="32">
        <v>1194483</v>
      </c>
    </row>
    <row r="13" spans="2:8">
      <c r="B13" s="1" t="s">
        <v>55</v>
      </c>
      <c r="C13" s="32">
        <v>107</v>
      </c>
      <c r="D13" s="32">
        <v>509</v>
      </c>
      <c r="F13" s="1" t="s">
        <v>55</v>
      </c>
      <c r="G13" s="32">
        <v>90</v>
      </c>
      <c r="H13" s="32">
        <v>448</v>
      </c>
    </row>
    <row r="14" spans="2:8">
      <c r="B14" s="1" t="s">
        <v>56</v>
      </c>
      <c r="C14" s="32">
        <v>431</v>
      </c>
      <c r="D14" s="32">
        <v>879</v>
      </c>
      <c r="F14" s="1" t="s">
        <v>56</v>
      </c>
      <c r="G14" s="32">
        <v>48</v>
      </c>
      <c r="H14" s="32">
        <v>182</v>
      </c>
    </row>
    <row r="15" spans="2:8">
      <c r="B15" s="1" t="s">
        <v>57</v>
      </c>
      <c r="C15" s="32">
        <v>4375</v>
      </c>
      <c r="D15" s="32">
        <v>21227</v>
      </c>
      <c r="F15" s="1" t="s">
        <v>57</v>
      </c>
      <c r="G15" s="32">
        <v>55477</v>
      </c>
      <c r="H15" s="32">
        <v>197719</v>
      </c>
    </row>
    <row r="16" spans="2:8">
      <c r="B16" s="1" t="s">
        <v>58</v>
      </c>
      <c r="C16" s="32">
        <v>13973</v>
      </c>
      <c r="D16" s="32">
        <v>54926</v>
      </c>
      <c r="F16" s="1" t="s">
        <v>58</v>
      </c>
      <c r="G16" s="32">
        <v>166658</v>
      </c>
      <c r="H16" s="32">
        <v>549582</v>
      </c>
    </row>
    <row r="17" spans="2:9">
      <c r="B17" s="1" t="s">
        <v>59</v>
      </c>
      <c r="C17" s="32">
        <v>1393</v>
      </c>
      <c r="D17" s="32">
        <v>5072</v>
      </c>
      <c r="F17" s="1" t="s">
        <v>59</v>
      </c>
      <c r="G17" s="32">
        <v>2356</v>
      </c>
      <c r="H17" s="32">
        <v>7358</v>
      </c>
    </row>
    <row r="18" spans="2:9">
      <c r="B18" s="1" t="s">
        <v>60</v>
      </c>
      <c r="C18" s="32">
        <v>20718</v>
      </c>
      <c r="D18" s="32">
        <v>62745</v>
      </c>
      <c r="F18" s="1" t="s">
        <v>60</v>
      </c>
      <c r="G18" s="32">
        <v>17171</v>
      </c>
      <c r="H18" s="32">
        <v>74936</v>
      </c>
    </row>
    <row r="19" spans="2:9">
      <c r="B19" s="1" t="s">
        <v>61</v>
      </c>
      <c r="C19" s="32">
        <v>4930</v>
      </c>
      <c r="D19" s="32">
        <v>6460</v>
      </c>
      <c r="F19" s="1" t="s">
        <v>61</v>
      </c>
      <c r="G19" s="32">
        <v>2356</v>
      </c>
      <c r="H19" s="32">
        <v>7936</v>
      </c>
    </row>
    <row r="20" spans="2:9">
      <c r="B20" s="27" t="s">
        <v>39</v>
      </c>
      <c r="C20" s="30">
        <f>SUM(C3:C19)</f>
        <v>229121</v>
      </c>
      <c r="D20" s="30">
        <f>SUM(D3:D19)</f>
        <v>786388</v>
      </c>
      <c r="F20" s="27" t="s">
        <v>39</v>
      </c>
      <c r="G20" s="30">
        <f>SUM(G3:G19)</f>
        <v>963089</v>
      </c>
      <c r="H20" s="30">
        <f>SUM(H3:H19)</f>
        <v>3777471</v>
      </c>
    </row>
    <row r="21" spans="2:9">
      <c r="B21" s="56" t="s">
        <v>76</v>
      </c>
      <c r="C21" s="56"/>
      <c r="D21" s="56"/>
      <c r="E21" s="56"/>
      <c r="F21" s="56" t="s">
        <v>76</v>
      </c>
      <c r="G21" s="56"/>
      <c r="H21" s="56"/>
      <c r="I21" s="56"/>
    </row>
  </sheetData>
  <mergeCells count="4">
    <mergeCell ref="B1:D1"/>
    <mergeCell ref="F1:H1"/>
    <mergeCell ref="B21:E21"/>
    <mergeCell ref="F21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Mundial</vt:lpstr>
      <vt:lpstr>Precios</vt:lpstr>
      <vt:lpstr>Soja</vt:lpstr>
      <vt:lpstr>Trigo</vt:lpstr>
      <vt:lpstr>Arroz</vt:lpstr>
      <vt:lpstr>Maíz</vt:lpstr>
      <vt:lpstr>Py_2023</vt:lpstr>
      <vt:lpstr>Caña de azúcar_Py</vt:lpstr>
      <vt:lpstr>Maíz_Py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PC133</cp:lastModifiedBy>
  <dcterms:created xsi:type="dcterms:W3CDTF">2023-06-15T12:38:22Z</dcterms:created>
  <dcterms:modified xsi:type="dcterms:W3CDTF">2024-03-05T11:23:49Z</dcterms:modified>
</cp:coreProperties>
</file>